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 name="Sheet2" sheetId="2" r:id="rId2"/>
    <sheet name="Sheet3" sheetId="3" r:id="rId3"/>
  </sheets>
  <definedNames>
    <definedName name="_xlnm._FilterDatabase" localSheetId="0" hidden="1">Sheet1!$A$1:$O$40</definedName>
  </definedNames>
  <calcPr calcId="144525"/>
</workbook>
</file>

<file path=xl/sharedStrings.xml><?xml version="1.0" encoding="utf-8"?>
<sst xmlns="http://schemas.openxmlformats.org/spreadsheetml/2006/main" count="197" uniqueCount="100">
  <si>
    <t>队伍编号</t>
  </si>
  <si>
    <t>作品名称</t>
  </si>
  <si>
    <t>参赛类别</t>
  </si>
  <si>
    <t>答辩分数1</t>
  </si>
  <si>
    <t>答辩分数2</t>
  </si>
  <si>
    <t>答辩分数3</t>
  </si>
  <si>
    <t>答辩平均分</t>
  </si>
  <si>
    <t>系数</t>
  </si>
  <si>
    <t>答辩最终得分</t>
  </si>
  <si>
    <t>文本成绩</t>
  </si>
  <si>
    <t>文本最终得分</t>
  </si>
  <si>
    <t>总评（文本60%答辩40%）</t>
  </si>
  <si>
    <t>推荐省赛</t>
  </si>
  <si>
    <t>校赛获奖</t>
  </si>
  <si>
    <t>JS202310540028</t>
  </si>
  <si>
    <t>雪球保“鸡”稳价助农——以反向雪球期权为核心“惠农增收”工具”</t>
  </si>
  <si>
    <r>
      <rPr>
        <sz val="11"/>
        <color rgb="FF000000"/>
        <rFont val="Arial"/>
        <charset val="134"/>
      </rPr>
      <t>A</t>
    </r>
    <r>
      <rPr>
        <sz val="11"/>
        <color rgb="FF000000"/>
        <rFont val="宋体"/>
        <charset val="134"/>
      </rPr>
      <t>类金融创新产品设计</t>
    </r>
  </si>
  <si>
    <t>推荐</t>
  </si>
  <si>
    <t>一等奖</t>
  </si>
  <si>
    <t>JS202310540006</t>
  </si>
  <si>
    <t>基于“图卷积神经网络”的股票收益率排名预测模型</t>
  </si>
  <si>
    <t>二等奖</t>
  </si>
  <si>
    <t>JS202310540067</t>
  </si>
  <si>
    <t>基于“区块链+供应链金融”双链融合机制的数字化普惠金融平台设计</t>
  </si>
  <si>
    <t>三等奖</t>
  </si>
  <si>
    <t>JS202310540009</t>
  </si>
  <si>
    <r>
      <rPr>
        <sz val="10"/>
        <color rgb="FF000000"/>
        <rFont val="Arial"/>
        <charset val="134"/>
      </rPr>
      <t>“</t>
    </r>
    <r>
      <rPr>
        <sz val="10"/>
        <color rgb="FF000000"/>
        <rFont val="宋体"/>
        <charset val="134"/>
      </rPr>
      <t>碳</t>
    </r>
    <r>
      <rPr>
        <sz val="10"/>
        <color rgb="FF000000"/>
        <rFont val="Arial"/>
        <charset val="134"/>
      </rPr>
      <t>”</t>
    </r>
    <r>
      <rPr>
        <sz val="10"/>
        <color rgb="FF000000"/>
        <rFont val="宋体"/>
        <charset val="134"/>
      </rPr>
      <t>见金路</t>
    </r>
    <r>
      <rPr>
        <sz val="10"/>
        <color rgb="FF000000"/>
        <rFont val="Arial"/>
        <charset val="134"/>
      </rPr>
      <t>——</t>
    </r>
    <r>
      <rPr>
        <sz val="10"/>
        <color rgb="FF000000"/>
        <rFont val="宋体"/>
        <charset val="134"/>
      </rPr>
      <t>衢州市基于碳账户的转型金融路径案例分析</t>
    </r>
  </si>
  <si>
    <t>B类金融创新案例分析</t>
  </si>
  <si>
    <t>JS202310540046</t>
  </si>
  <si>
    <t>“区块链+供应链金融”模式能否乘风而起？——以平安银行“平安好链”平台为例</t>
  </si>
  <si>
    <t>JS202310540043</t>
  </si>
  <si>
    <t>区块链在供应链金融中的应用——以壹诺平台为例</t>
  </si>
  <si>
    <t>JS202310540010</t>
  </si>
  <si>
    <t>区块链与abs联姻热：破孤岛，降风险</t>
  </si>
  <si>
    <t>JS202310540041</t>
  </si>
  <si>
    <t>打掉中介少差价 双向奔赴赢市场——C2M模式下拼多多财务绩效研究</t>
  </si>
  <si>
    <t>JS202310540042</t>
  </si>
  <si>
    <t>根基动摇的“金融帝国”能否渡过经济动荡的时代——中植系暴雷研究与分析</t>
  </si>
  <si>
    <t>JS202310540013</t>
  </si>
  <si>
    <t>“知产”变“资产”：知识产权质押融资模式及成效——基于温州模式下中小型科创企业发展的案例研究</t>
  </si>
  <si>
    <t>JS202310540003</t>
  </si>
  <si>
    <t>‘黑天鹅’飞出，瑞士信贷‘爆雷’————基于风险传染视角，对瑞信事件的研究</t>
  </si>
  <si>
    <t>JS202310540023</t>
  </si>
  <si>
    <t>基于区块链的供应链金融风险管理研究——以京东为例</t>
  </si>
  <si>
    <t>JS202310540032</t>
  </si>
  <si>
    <t>点绿成金 共谋同富——基于浙江省六个县市区的实地调研</t>
  </si>
  <si>
    <t>JS202310540016</t>
  </si>
  <si>
    <t>“强村”富民 “未来”可期——强村公司“租金+股金+薪金”模式推动未来乡村高质量发展的调查研究</t>
  </si>
  <si>
    <t>JS202310540021</t>
  </si>
  <si>
    <t>金融科技背景下城商行数字化转型研究——以北京银行为例</t>
  </si>
  <si>
    <t>JS202310540017</t>
  </si>
  <si>
    <t>华东医药跨国并购整合与风险分析——医药并购 Sinclair 案例分析</t>
  </si>
  <si>
    <t>JS202310540002</t>
  </si>
  <si>
    <t>银行数字化转型赋能风险承担的路径与效果研究——以招商银行为例</t>
  </si>
  <si>
    <t>JS202310540052</t>
  </si>
  <si>
    <t>频繁暴雷？一夜破产？百年瑞士信贷银行崩塌事件分析</t>
  </si>
  <si>
    <t>JS202310540019</t>
  </si>
  <si>
    <t>科技革新视角下相互保险的发展研究——以相互宝为例</t>
  </si>
  <si>
    <t>JS202310540045</t>
  </si>
  <si>
    <t>数智时代：重构保险发展基因——保险业数字化转型案例分析</t>
  </si>
  <si>
    <t>JS202310540040</t>
  </si>
  <si>
    <r>
      <rPr>
        <sz val="10"/>
        <color rgb="FF000000"/>
        <rFont val="Arial"/>
        <charset val="134"/>
      </rPr>
      <t>“</t>
    </r>
    <r>
      <rPr>
        <sz val="10"/>
        <color rgb="FF000000"/>
        <rFont val="宋体"/>
        <charset val="134"/>
      </rPr>
      <t>银行界的宠儿”何以失宠：硅谷银行的倒闭及其启示——基于资产负债与外部监管视角</t>
    </r>
  </si>
  <si>
    <t>JS202310540060</t>
  </si>
  <si>
    <t>“安”得广厦千万间——以中金厦门安居REITs为例</t>
  </si>
  <si>
    <t>JS202310540035</t>
  </si>
  <si>
    <t>向“绿”而行——基于绿色债券“GC航租01”的案例分析</t>
  </si>
  <si>
    <t>JS202310540022</t>
  </si>
  <si>
    <t>政策性农业保险对粮食生产水平的影响研究——基于完全成本保险的准自然实验</t>
  </si>
  <si>
    <r>
      <rPr>
        <sz val="11"/>
        <color rgb="FF000000"/>
        <rFont val="Arial"/>
        <charset val="134"/>
      </rPr>
      <t>C</t>
    </r>
    <r>
      <rPr>
        <sz val="11"/>
        <color rgb="FF000000"/>
        <rFont val="宋体"/>
        <charset val="134"/>
      </rPr>
      <t>类金融创新学术论文</t>
    </r>
  </si>
  <si>
    <t>JS202310540008</t>
  </si>
  <si>
    <t>数字惠普金融发展对农户福利的影响——基于双重机器学习的因果推断</t>
  </si>
  <si>
    <t>JS202310540054</t>
  </si>
  <si>
    <t>数字惠普金融是否促进城市创业活跃度的提升——来自我国285个地级市及以上城市的证据</t>
  </si>
  <si>
    <t>JS202310540014</t>
  </si>
  <si>
    <t>多层信任视角下个人养老金参与意愿研究——基于杭州市调研数据的实证分析</t>
  </si>
  <si>
    <t>JS202310540026</t>
  </si>
  <si>
    <t>绿色债券的发行对企业 ESG 表现的影响</t>
  </si>
  <si>
    <t>JS202310540066</t>
  </si>
  <si>
    <t>商业银行数字化转型对传统银行行为的影响研究——基于商业银行资产和负债的行为</t>
  </si>
  <si>
    <t>JS202310540037</t>
  </si>
  <si>
    <t>人口老龄化背景下退休对城镇家庭金融资产选择的影响研究</t>
  </si>
  <si>
    <t>JS202310540011</t>
  </si>
  <si>
    <t>新冠疫情冲击与家庭金融资产配置——基于中国家庭追踪调查(CFPS)的面板数据研究</t>
  </si>
  <si>
    <t>JS202310540057</t>
  </si>
  <si>
    <t>“双碳”视角下农业保险对农业碳生产率影响的研究</t>
  </si>
  <si>
    <t>JS202310540056</t>
  </si>
  <si>
    <t>企业数字化转型背景下经济政策不确定性感知对企业韧性的作用机制和影响效果研究</t>
  </si>
  <si>
    <t>JS202310540053</t>
  </si>
  <si>
    <t>环境污染治理对健康保险消费的影响——基于中央环保督察的准自然实验</t>
  </si>
  <si>
    <t>JS202310540064</t>
  </si>
  <si>
    <t>安耕致粮，农稳社稷——政策性农业信贷担保机构推动粮食安全的实证研究</t>
  </si>
  <si>
    <t>JS202310540025</t>
  </si>
  <si>
    <t>流动纾困 助力小微：流动资产对融资效率的影响研究——基于浙江省实地调研与新三板企业实证研究</t>
  </si>
  <si>
    <t>JS202310540004</t>
  </si>
  <si>
    <t>科技金融对环境质量影响的实证研究——基于“促进科技和金融结合试点”的准自然实验</t>
  </si>
  <si>
    <t>JS202310540059</t>
  </si>
  <si>
    <t>董责险对企业创新的影响研究</t>
  </si>
  <si>
    <t>JS202310540024</t>
  </si>
  <si>
    <t>基于BERT模型和金融中文词典的股票指数预测研究</t>
  </si>
  <si>
    <t>推荐（研究生组）</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</si>
</sst>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s>
  <fonts count="29">
    <font>
      <sz val="11"/>
      <color theme="1"/>
      <name val="宋体"/>
      <charset val="134"/>
      <scheme val="minor"/>
    </font>
    <font>
      <sz val="10"/>
      <color indexed="8"/>
      <name val="SimSun"/>
      <charset val="134"/>
    </font>
    <font>
      <sz val="11"/>
      <color indexed="8"/>
      <name val="宋体"/>
      <charset val="134"/>
    </font>
    <font>
      <sz val="10"/>
      <color rgb="FF000000"/>
      <name val="宋体"/>
      <charset val="134"/>
    </font>
    <font>
      <sz val="11"/>
      <color rgb="FF000000"/>
      <name val="Arial"/>
      <charset val="134"/>
    </font>
    <font>
      <sz val="10"/>
      <color indexed="8"/>
      <name val="宋体"/>
      <charset val="134"/>
    </font>
    <font>
      <sz val="10"/>
      <color rgb="FF000000"/>
      <name val="Arial"/>
      <charset val="134"/>
    </font>
    <font>
      <sz val="11"/>
      <color rgb="FF000000"/>
      <name val="宋体"/>
      <charset val="134"/>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rgb="FFFFFF00"/>
        <bgColor indexed="64"/>
      </patternFill>
    </fill>
    <fill>
      <patternFill patternType="solid">
        <fgColor theme="2" tint="-0.099978637043366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6"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7" borderId="5" applyNumberFormat="0" applyAlignment="0" applyProtection="0">
      <alignment vertical="center"/>
    </xf>
    <xf numFmtId="0" fontId="19" fillId="8" borderId="6" applyNumberFormat="0" applyAlignment="0" applyProtection="0">
      <alignment vertical="center"/>
    </xf>
    <xf numFmtId="0" fontId="20" fillId="8" borderId="5" applyNumberFormat="0" applyAlignment="0" applyProtection="0">
      <alignment vertical="center"/>
    </xf>
    <xf numFmtId="0" fontId="21" fillId="9"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7" fillId="36" borderId="0" applyNumberFormat="0" applyBorder="0" applyAlignment="0" applyProtection="0">
      <alignment vertical="center"/>
    </xf>
  </cellStyleXfs>
  <cellXfs count="48">
    <xf numFmtId="0" fontId="0" fillId="0" borderId="0" xfId="0">
      <alignment vertical="center"/>
    </xf>
    <xf numFmtId="0" fontId="0" fillId="0" borderId="0" xfId="0" applyAlignment="1"/>
    <xf numFmtId="0" fontId="0" fillId="0" borderId="0" xfId="0" applyAlignment="1">
      <alignment horizontal="center" vertical="center"/>
    </xf>
    <xf numFmtId="49" fontId="1" fillId="2" borderId="1" xfId="0" applyNumberFormat="1"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0" fillId="3" borderId="1" xfId="0" applyFill="1" applyBorder="1" applyAlignment="1"/>
    <xf numFmtId="176" fontId="0" fillId="3" borderId="1" xfId="0" applyNumberFormat="1" applyFill="1" applyBorder="1" applyAlignment="1"/>
    <xf numFmtId="49" fontId="5" fillId="3"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xf>
    <xf numFmtId="49" fontId="0" fillId="4" borderId="1" xfId="0" applyNumberFormat="1" applyFill="1" applyBorder="1" applyAlignment="1">
      <alignment horizontal="center" vertical="center"/>
    </xf>
    <xf numFmtId="0" fontId="0" fillId="4" borderId="1" xfId="0" applyFill="1" applyBorder="1">
      <alignment vertical="center"/>
    </xf>
    <xf numFmtId="176" fontId="0" fillId="4" borderId="1" xfId="0" applyNumberFormat="1" applyFill="1" applyBorder="1">
      <alignment vertical="center"/>
    </xf>
    <xf numFmtId="49" fontId="3" fillId="4"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176" fontId="0" fillId="0" borderId="1" xfId="0" applyNumberFormat="1" applyBorder="1">
      <alignment vertical="center"/>
    </xf>
    <xf numFmtId="177" fontId="0" fillId="0" borderId="1" xfId="0" applyNumberFormat="1" applyBorder="1" applyAlignment="1">
      <alignment horizontal="center" vertical="center"/>
    </xf>
    <xf numFmtId="49" fontId="6" fillId="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xf>
    <xf numFmtId="49" fontId="4" fillId="5" borderId="1" xfId="0" applyNumberFormat="1" applyFont="1" applyFill="1" applyBorder="1" applyAlignment="1">
      <alignment horizontal="center" vertical="center"/>
    </xf>
    <xf numFmtId="0" fontId="0" fillId="5" borderId="1" xfId="0" applyFill="1" applyBorder="1" applyAlignment="1"/>
    <xf numFmtId="176" fontId="0" fillId="5" borderId="1" xfId="0" applyNumberFormat="1" applyFill="1" applyBorder="1" applyAlignment="1"/>
    <xf numFmtId="49" fontId="4" fillId="2" borderId="1" xfId="0" applyNumberFormat="1" applyFont="1" applyFill="1" applyBorder="1" applyAlignment="1">
      <alignment horizontal="center" vertical="center"/>
    </xf>
    <xf numFmtId="0" fontId="0" fillId="0" borderId="1" xfId="0" applyBorder="1" applyAlignment="1"/>
    <xf numFmtId="176" fontId="0" fillId="0" borderId="1" xfId="0" applyNumberFormat="1" applyBorder="1" applyAlignment="1"/>
    <xf numFmtId="177" fontId="0" fillId="0" borderId="1" xfId="0" applyNumberFormat="1" applyBorder="1" applyAlignment="1">
      <alignment horizontal="center"/>
    </xf>
    <xf numFmtId="49" fontId="1" fillId="2" borderId="1" xfId="0" applyNumberFormat="1" applyFont="1" applyFill="1" applyBorder="1" applyAlignment="1">
      <alignment horizontal="center" vertical="center"/>
    </xf>
    <xf numFmtId="0" fontId="8" fillId="0" borderId="1" xfId="0" applyFont="1" applyBorder="1" applyAlignment="1">
      <alignment horizontal="center" vertical="center" readingOrder="1"/>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176" fontId="0" fillId="3" borderId="1" xfId="0" applyNumberFormat="1" applyFill="1" applyBorder="1" applyAlignment="1">
      <alignment horizontal="center"/>
    </xf>
    <xf numFmtId="0" fontId="0" fillId="0" borderId="1" xfId="0" applyBorder="1">
      <alignment vertical="center"/>
    </xf>
    <xf numFmtId="176" fontId="0" fillId="4" borderId="1" xfId="0" applyNumberFormat="1" applyFill="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3" fillId="5" borderId="1" xfId="0" applyFont="1" applyFill="1" applyBorder="1" applyAlignment="1">
      <alignment horizontal="center"/>
    </xf>
    <xf numFmtId="0" fontId="0" fillId="0" borderId="1" xfId="0" applyBorder="1" applyAlignment="1">
      <alignment horizontal="center"/>
    </xf>
    <xf numFmtId="176" fontId="0" fillId="5" borderId="1" xfId="0" applyNumberForma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tabSelected="1" zoomScale="78" zoomScaleNormal="78" topLeftCell="A23" workbookViewId="0">
      <selection activeCell="L12" sqref="L12"/>
    </sheetView>
  </sheetViews>
  <sheetFormatPr defaultColWidth="9" defaultRowHeight="13.5"/>
  <cols>
    <col min="1" max="1" width="22.775" customWidth="1"/>
    <col min="2" max="2" width="90.5583333333333" style="1" customWidth="1"/>
    <col min="3" max="3" width="22.775" customWidth="1"/>
    <col min="4" max="4" width="10.4416666666667" customWidth="1"/>
    <col min="5" max="5" width="10" customWidth="1"/>
    <col min="6" max="6" width="9.88333333333333" customWidth="1"/>
    <col min="7" max="7" width="11.5333333333333" customWidth="1"/>
    <col min="8" max="8" width="7.775" style="2" customWidth="1"/>
    <col min="9" max="9" width="13.7833333333333" style="2" customWidth="1"/>
    <col min="10" max="11" width="10.2166666666667" style="2" customWidth="1"/>
    <col min="12" max="12" width="11.85" style="2" customWidth="1"/>
    <col min="13" max="13" width="20.8833333333333" style="2" customWidth="1"/>
    <col min="14" max="14" width="15.4416666666667" style="2" customWidth="1"/>
  </cols>
  <sheetData>
    <row r="1" ht="31.05" customHeight="1" spans="1:15">
      <c r="A1" s="3" t="s">
        <v>0</v>
      </c>
      <c r="B1" s="3" t="s">
        <v>1</v>
      </c>
      <c r="C1" s="3" t="s">
        <v>2</v>
      </c>
      <c r="D1" s="4" t="s">
        <v>3</v>
      </c>
      <c r="E1" s="4" t="s">
        <v>4</v>
      </c>
      <c r="F1" s="4" t="s">
        <v>5</v>
      </c>
      <c r="G1" s="4" t="s">
        <v>6</v>
      </c>
      <c r="H1" s="5" t="s">
        <v>7</v>
      </c>
      <c r="I1" s="5" t="s">
        <v>8</v>
      </c>
      <c r="J1" s="5" t="s">
        <v>9</v>
      </c>
      <c r="K1" s="5" t="s">
        <v>7</v>
      </c>
      <c r="L1" s="5" t="s">
        <v>10</v>
      </c>
      <c r="M1" s="37" t="s">
        <v>11</v>
      </c>
      <c r="N1" s="38" t="s">
        <v>12</v>
      </c>
      <c r="O1" s="39" t="s">
        <v>13</v>
      </c>
    </row>
    <row r="2" ht="31.05" customHeight="1" spans="1:15">
      <c r="A2" s="6" t="s">
        <v>14</v>
      </c>
      <c r="B2" s="7" t="s">
        <v>15</v>
      </c>
      <c r="C2" s="8" t="s">
        <v>16</v>
      </c>
      <c r="D2" s="9">
        <v>95</v>
      </c>
      <c r="E2" s="9">
        <v>90</v>
      </c>
      <c r="F2" s="9">
        <v>95</v>
      </c>
      <c r="G2" s="10">
        <f>AVERAGE(D2:F2)</f>
        <v>93.3333333333333</v>
      </c>
      <c r="H2" s="10">
        <v>1.0081</v>
      </c>
      <c r="I2" s="10">
        <f>G2*H2</f>
        <v>94.0893333333333</v>
      </c>
      <c r="J2" s="10">
        <v>88</v>
      </c>
      <c r="K2" s="10">
        <v>0.9914</v>
      </c>
      <c r="L2" s="10">
        <f>J2*K2</f>
        <v>87.2432</v>
      </c>
      <c r="M2" s="10">
        <f>L2*0.6+I2*0.4</f>
        <v>89.9816533333333</v>
      </c>
      <c r="N2" s="40" t="s">
        <v>17</v>
      </c>
      <c r="O2" s="41" t="s">
        <v>18</v>
      </c>
    </row>
    <row r="3" ht="31.05" customHeight="1" spans="1:15">
      <c r="A3" s="6" t="s">
        <v>19</v>
      </c>
      <c r="B3" s="7" t="s">
        <v>20</v>
      </c>
      <c r="C3" s="8" t="s">
        <v>16</v>
      </c>
      <c r="D3" s="9">
        <v>90</v>
      </c>
      <c r="E3" s="9">
        <v>78</v>
      </c>
      <c r="F3" s="9">
        <v>85</v>
      </c>
      <c r="G3" s="10">
        <f>AVERAGE(D3:F3)</f>
        <v>84.3333333333333</v>
      </c>
      <c r="H3" s="10">
        <v>1.0081</v>
      </c>
      <c r="I3" s="10">
        <f>G3*H3</f>
        <v>85.0164333333333</v>
      </c>
      <c r="J3" s="10">
        <v>85.5</v>
      </c>
      <c r="K3" s="10">
        <v>0.9914</v>
      </c>
      <c r="L3" s="10">
        <f>J3*K3</f>
        <v>84.7647</v>
      </c>
      <c r="M3" s="10">
        <f>L3*0.6+I3*0.4</f>
        <v>84.8653933333333</v>
      </c>
      <c r="N3" s="40" t="s">
        <v>17</v>
      </c>
      <c r="O3" s="41" t="s">
        <v>21</v>
      </c>
    </row>
    <row r="4" ht="31.05" customHeight="1" spans="1:15">
      <c r="A4" s="11" t="s">
        <v>22</v>
      </c>
      <c r="B4" s="7" t="s">
        <v>23</v>
      </c>
      <c r="C4" s="8" t="s">
        <v>16</v>
      </c>
      <c r="D4" s="9">
        <v>85</v>
      </c>
      <c r="E4" s="9">
        <v>75</v>
      </c>
      <c r="F4" s="9">
        <v>80</v>
      </c>
      <c r="G4" s="10">
        <f>AVERAGE(D4:F4)</f>
        <v>80</v>
      </c>
      <c r="H4" s="10">
        <v>1.0081</v>
      </c>
      <c r="I4" s="10">
        <f>G4*H4</f>
        <v>80.648</v>
      </c>
      <c r="J4" s="10">
        <v>86</v>
      </c>
      <c r="K4" s="10">
        <v>0.9914</v>
      </c>
      <c r="L4" s="10">
        <f>J4*K4</f>
        <v>85.2604</v>
      </c>
      <c r="M4" s="10">
        <f>L4*0.6+I4*0.4</f>
        <v>83.41544</v>
      </c>
      <c r="N4" s="40" t="s">
        <v>17</v>
      </c>
      <c r="O4" s="41" t="s">
        <v>24</v>
      </c>
    </row>
    <row r="5" ht="31.05" customHeight="1" spans="1:15">
      <c r="A5" s="12" t="s">
        <v>25</v>
      </c>
      <c r="B5" s="13" t="s">
        <v>26</v>
      </c>
      <c r="C5" s="14" t="s">
        <v>27</v>
      </c>
      <c r="D5" s="15">
        <v>86</v>
      </c>
      <c r="E5" s="15">
        <v>86</v>
      </c>
      <c r="F5" s="15">
        <v>87</v>
      </c>
      <c r="G5" s="16">
        <f>(D5+E5+F5)/3</f>
        <v>86.3333333333333</v>
      </c>
      <c r="H5" s="16">
        <v>0.9924</v>
      </c>
      <c r="I5" s="16">
        <f>G5*H5</f>
        <v>85.6772</v>
      </c>
      <c r="J5" s="16">
        <v>87</v>
      </c>
      <c r="K5" s="16">
        <v>1.0083</v>
      </c>
      <c r="L5" s="16">
        <f>J5*K5</f>
        <v>87.7221</v>
      </c>
      <c r="M5" s="16">
        <f>L5*0.6+I5*0.4</f>
        <v>86.90414</v>
      </c>
      <c r="N5" s="42" t="s">
        <v>17</v>
      </c>
      <c r="O5" s="41" t="s">
        <v>18</v>
      </c>
    </row>
    <row r="6" ht="31.05" customHeight="1" spans="1:15">
      <c r="A6" s="12" t="s">
        <v>28</v>
      </c>
      <c r="B6" s="17" t="s">
        <v>29</v>
      </c>
      <c r="C6" s="14" t="s">
        <v>27</v>
      </c>
      <c r="D6" s="15">
        <v>89</v>
      </c>
      <c r="E6" s="15">
        <v>84</v>
      </c>
      <c r="F6" s="15">
        <v>85</v>
      </c>
      <c r="G6" s="16">
        <f>(D6+E6+F6)/3</f>
        <v>86</v>
      </c>
      <c r="H6" s="16">
        <v>0.9924</v>
      </c>
      <c r="I6" s="16">
        <f>G6*H6</f>
        <v>85.3464</v>
      </c>
      <c r="J6" s="16">
        <v>85</v>
      </c>
      <c r="K6" s="16">
        <v>1.0083</v>
      </c>
      <c r="L6" s="16">
        <f>J6*K6</f>
        <v>85.7055</v>
      </c>
      <c r="M6" s="16">
        <f>L6*0.6+I6*0.4</f>
        <v>85.56186</v>
      </c>
      <c r="N6" s="42" t="s">
        <v>17</v>
      </c>
      <c r="O6" s="41" t="s">
        <v>18</v>
      </c>
    </row>
    <row r="7" ht="31.05" customHeight="1" spans="1:15">
      <c r="A7" s="12" t="s">
        <v>30</v>
      </c>
      <c r="B7" s="17" t="s">
        <v>31</v>
      </c>
      <c r="C7" s="14" t="s">
        <v>27</v>
      </c>
      <c r="D7" s="15">
        <v>83</v>
      </c>
      <c r="E7" s="15">
        <v>83</v>
      </c>
      <c r="F7" s="15">
        <v>85</v>
      </c>
      <c r="G7" s="16">
        <f>(D7+E7+F7)/3</f>
        <v>83.6666666666667</v>
      </c>
      <c r="H7" s="16">
        <v>0.9924</v>
      </c>
      <c r="I7" s="16">
        <f>G7*H7</f>
        <v>83.0308</v>
      </c>
      <c r="J7" s="16">
        <v>86</v>
      </c>
      <c r="K7" s="16">
        <v>1.0083</v>
      </c>
      <c r="L7" s="16">
        <f>J7*K7</f>
        <v>86.7138</v>
      </c>
      <c r="M7" s="16">
        <f>L7*0.6+I7*0.4</f>
        <v>85.2406</v>
      </c>
      <c r="N7" s="42" t="s">
        <v>17</v>
      </c>
      <c r="O7" s="41" t="s">
        <v>21</v>
      </c>
    </row>
    <row r="8" ht="31.05" customHeight="1" spans="1:15">
      <c r="A8" s="12" t="s">
        <v>32</v>
      </c>
      <c r="B8" s="17" t="s">
        <v>33</v>
      </c>
      <c r="C8" s="14" t="s">
        <v>27</v>
      </c>
      <c r="D8" s="15">
        <v>85</v>
      </c>
      <c r="E8" s="15">
        <v>82</v>
      </c>
      <c r="F8" s="15">
        <v>85</v>
      </c>
      <c r="G8" s="16">
        <f>(D8+E8+F8)/3</f>
        <v>84</v>
      </c>
      <c r="H8" s="16">
        <v>0.9924</v>
      </c>
      <c r="I8" s="16">
        <f>G8*H8</f>
        <v>83.3616</v>
      </c>
      <c r="J8" s="16">
        <v>85.5</v>
      </c>
      <c r="K8" s="16">
        <v>1.0083</v>
      </c>
      <c r="L8" s="16">
        <f>J8*K8</f>
        <v>86.20965</v>
      </c>
      <c r="M8" s="16">
        <f>L8*0.6+I8*0.4</f>
        <v>85.07043</v>
      </c>
      <c r="N8" s="42" t="s">
        <v>17</v>
      </c>
      <c r="O8" s="41" t="s">
        <v>21</v>
      </c>
    </row>
    <row r="9" ht="31.05" customHeight="1" spans="1:15">
      <c r="A9" s="12" t="s">
        <v>34</v>
      </c>
      <c r="B9" s="17" t="s">
        <v>35</v>
      </c>
      <c r="C9" s="14" t="s">
        <v>27</v>
      </c>
      <c r="D9" s="15">
        <v>86</v>
      </c>
      <c r="E9" s="15">
        <v>83</v>
      </c>
      <c r="F9" s="15">
        <v>86</v>
      </c>
      <c r="G9" s="16">
        <f>(D9+E9+F9)/3</f>
        <v>85</v>
      </c>
      <c r="H9" s="16">
        <v>0.9924</v>
      </c>
      <c r="I9" s="16">
        <f>G9*H9</f>
        <v>84.354</v>
      </c>
      <c r="J9" s="16">
        <v>84.5</v>
      </c>
      <c r="K9" s="16">
        <v>1.0083</v>
      </c>
      <c r="L9" s="16">
        <f>J9*K9</f>
        <v>85.20135</v>
      </c>
      <c r="M9" s="16">
        <f>L9*0.6+I9*0.4</f>
        <v>84.86241</v>
      </c>
      <c r="N9" s="42" t="s">
        <v>17</v>
      </c>
      <c r="O9" s="41" t="s">
        <v>21</v>
      </c>
    </row>
    <row r="10" ht="31.05" customHeight="1" spans="1:15">
      <c r="A10" s="12" t="s">
        <v>36</v>
      </c>
      <c r="B10" s="17" t="s">
        <v>37</v>
      </c>
      <c r="C10" s="14" t="s">
        <v>27</v>
      </c>
      <c r="D10" s="15">
        <v>83</v>
      </c>
      <c r="E10" s="15">
        <v>80</v>
      </c>
      <c r="F10" s="15">
        <v>82</v>
      </c>
      <c r="G10" s="16">
        <f>(D10+E10+F10)/3</f>
        <v>81.6666666666667</v>
      </c>
      <c r="H10" s="16">
        <v>0.9924</v>
      </c>
      <c r="I10" s="16">
        <f>G10*H10</f>
        <v>81.046</v>
      </c>
      <c r="J10" s="16">
        <v>86.5</v>
      </c>
      <c r="K10" s="16">
        <v>1.0083</v>
      </c>
      <c r="L10" s="16">
        <f>J10*K10</f>
        <v>87.21795</v>
      </c>
      <c r="M10" s="16">
        <f>L10*0.6+I10*0.4</f>
        <v>84.74917</v>
      </c>
      <c r="N10" s="42" t="s">
        <v>17</v>
      </c>
      <c r="O10" s="41" t="s">
        <v>21</v>
      </c>
    </row>
    <row r="11" ht="31.05" customHeight="1" spans="1:15">
      <c r="A11" s="12" t="s">
        <v>38</v>
      </c>
      <c r="B11" s="17" t="s">
        <v>39</v>
      </c>
      <c r="C11" s="14" t="s">
        <v>27</v>
      </c>
      <c r="D11" s="15">
        <v>81</v>
      </c>
      <c r="E11" s="15">
        <v>82</v>
      </c>
      <c r="F11" s="15">
        <v>83</v>
      </c>
      <c r="G11" s="16">
        <f>(D11+E11+F11)/3</f>
        <v>82</v>
      </c>
      <c r="H11" s="16">
        <v>0.9924</v>
      </c>
      <c r="I11" s="16">
        <f>G11*H11</f>
        <v>81.3768</v>
      </c>
      <c r="J11" s="16">
        <v>85.5</v>
      </c>
      <c r="K11" s="16">
        <v>1.0083</v>
      </c>
      <c r="L11" s="16">
        <f>J11*K11</f>
        <v>86.20965</v>
      </c>
      <c r="M11" s="16">
        <f>L11*0.6+I11*0.4</f>
        <v>84.27651</v>
      </c>
      <c r="N11" s="42" t="s">
        <v>17</v>
      </c>
      <c r="O11" s="41" t="s">
        <v>21</v>
      </c>
    </row>
    <row r="12" ht="31.05" customHeight="1" spans="1:15">
      <c r="A12" s="12" t="s">
        <v>40</v>
      </c>
      <c r="B12" s="17" t="s">
        <v>41</v>
      </c>
      <c r="C12" s="14" t="s">
        <v>27</v>
      </c>
      <c r="D12" s="15">
        <v>85</v>
      </c>
      <c r="E12" s="15">
        <v>85</v>
      </c>
      <c r="F12" s="15">
        <v>84</v>
      </c>
      <c r="G12" s="16">
        <f>(D12+E12+F12)/3</f>
        <v>84.6666666666667</v>
      </c>
      <c r="H12" s="16">
        <v>0.9924</v>
      </c>
      <c r="I12" s="16">
        <f>G12*H12</f>
        <v>84.0232</v>
      </c>
      <c r="J12" s="16">
        <v>82.5</v>
      </c>
      <c r="K12" s="16">
        <v>1.0083</v>
      </c>
      <c r="L12" s="16">
        <f>J12*K12</f>
        <v>83.18475</v>
      </c>
      <c r="M12" s="16">
        <f>L12*0.6+I12*0.4</f>
        <v>83.52013</v>
      </c>
      <c r="N12" s="42" t="s">
        <v>17</v>
      </c>
      <c r="O12" s="41" t="s">
        <v>24</v>
      </c>
    </row>
    <row r="13" ht="31.05" customHeight="1" spans="1:15">
      <c r="A13" s="12" t="s">
        <v>42</v>
      </c>
      <c r="B13" s="18" t="s">
        <v>43</v>
      </c>
      <c r="C13" s="14" t="s">
        <v>27</v>
      </c>
      <c r="D13" s="15">
        <v>84</v>
      </c>
      <c r="E13" s="15">
        <v>80</v>
      </c>
      <c r="F13" s="15">
        <v>84</v>
      </c>
      <c r="G13" s="16">
        <f>(D13+E13+F13)/3</f>
        <v>82.6666666666667</v>
      </c>
      <c r="H13" s="16">
        <v>0.9924</v>
      </c>
      <c r="I13" s="16">
        <f>G13*H13</f>
        <v>82.0384</v>
      </c>
      <c r="J13" s="16">
        <v>83.5</v>
      </c>
      <c r="K13" s="16">
        <v>1.0083</v>
      </c>
      <c r="L13" s="16">
        <f>J13*K13</f>
        <v>84.19305</v>
      </c>
      <c r="M13" s="16">
        <f>L13*0.6+I13*0.4</f>
        <v>83.33119</v>
      </c>
      <c r="N13" s="42" t="s">
        <v>17</v>
      </c>
      <c r="O13" s="41" t="s">
        <v>24</v>
      </c>
    </row>
    <row r="14" ht="31.05" customHeight="1" spans="1:15">
      <c r="A14" s="12" t="s">
        <v>44</v>
      </c>
      <c r="B14" s="17" t="s">
        <v>45</v>
      </c>
      <c r="C14" s="19" t="s">
        <v>27</v>
      </c>
      <c r="D14" s="15">
        <v>86</v>
      </c>
      <c r="E14" s="15">
        <v>84</v>
      </c>
      <c r="F14" s="15">
        <v>85</v>
      </c>
      <c r="G14" s="16">
        <f>(D14+E14+F14)/3</f>
        <v>85</v>
      </c>
      <c r="H14" s="16">
        <v>0.9924</v>
      </c>
      <c r="I14" s="16">
        <f>G14*H14</f>
        <v>84.354</v>
      </c>
      <c r="J14" s="16">
        <v>81.5</v>
      </c>
      <c r="K14" s="16">
        <v>1.0083</v>
      </c>
      <c r="L14" s="16">
        <f>J14*K14</f>
        <v>82.17645</v>
      </c>
      <c r="M14" s="16">
        <f>L14*0.6+I14*0.4</f>
        <v>83.04747</v>
      </c>
      <c r="N14" s="42" t="s">
        <v>17</v>
      </c>
      <c r="O14" s="41" t="s">
        <v>24</v>
      </c>
    </row>
    <row r="15" ht="31.05" customHeight="1" spans="1:15">
      <c r="A15" s="12" t="s">
        <v>46</v>
      </c>
      <c r="B15" s="17" t="s">
        <v>47</v>
      </c>
      <c r="C15" s="14" t="s">
        <v>27</v>
      </c>
      <c r="D15" s="15">
        <v>83</v>
      </c>
      <c r="E15" s="15">
        <v>85</v>
      </c>
      <c r="F15" s="15">
        <v>84</v>
      </c>
      <c r="G15" s="16">
        <f>(D15+E15+F15)/3</f>
        <v>84</v>
      </c>
      <c r="H15" s="16">
        <v>0.9924</v>
      </c>
      <c r="I15" s="16">
        <f>G15*H15</f>
        <v>83.3616</v>
      </c>
      <c r="J15" s="16">
        <v>82</v>
      </c>
      <c r="K15" s="16">
        <v>1.0083</v>
      </c>
      <c r="L15" s="16">
        <f>J15*K15</f>
        <v>82.6806</v>
      </c>
      <c r="M15" s="16">
        <f>L15*0.6+I15*0.4</f>
        <v>82.953</v>
      </c>
      <c r="N15" s="42" t="s">
        <v>17</v>
      </c>
      <c r="O15" s="41" t="s">
        <v>24</v>
      </c>
    </row>
    <row r="16" ht="31.05" customHeight="1" spans="1:15">
      <c r="A16" s="12" t="s">
        <v>48</v>
      </c>
      <c r="B16" s="17" t="s">
        <v>49</v>
      </c>
      <c r="C16" s="14" t="s">
        <v>27</v>
      </c>
      <c r="D16" s="15">
        <v>78</v>
      </c>
      <c r="E16" s="15">
        <v>79</v>
      </c>
      <c r="F16" s="15">
        <v>80</v>
      </c>
      <c r="G16" s="16">
        <f>(D16+E16+F16)/3</f>
        <v>79</v>
      </c>
      <c r="H16" s="16">
        <v>0.9924</v>
      </c>
      <c r="I16" s="16">
        <f>G16*H16</f>
        <v>78.3996</v>
      </c>
      <c r="J16" s="16">
        <v>85</v>
      </c>
      <c r="K16" s="16">
        <v>1.0083</v>
      </c>
      <c r="L16" s="16">
        <f>J16*K16</f>
        <v>85.7055</v>
      </c>
      <c r="M16" s="16">
        <f>L16*0.6+I16*0.4</f>
        <v>82.78314</v>
      </c>
      <c r="N16" s="42" t="s">
        <v>17</v>
      </c>
      <c r="O16" s="41" t="s">
        <v>24</v>
      </c>
    </row>
    <row r="17" ht="31.05" customHeight="1" spans="1:15">
      <c r="A17" s="20" t="s">
        <v>50</v>
      </c>
      <c r="B17" s="21" t="s">
        <v>51</v>
      </c>
      <c r="C17" s="22" t="s">
        <v>27</v>
      </c>
      <c r="D17" s="4">
        <v>85</v>
      </c>
      <c r="E17" s="4">
        <v>85</v>
      </c>
      <c r="F17" s="4">
        <v>82</v>
      </c>
      <c r="G17" s="23">
        <f>(D17+E17+F17)/3</f>
        <v>84</v>
      </c>
      <c r="H17" s="24">
        <v>0.9924</v>
      </c>
      <c r="I17" s="43">
        <f>G17*H17</f>
        <v>83.3616</v>
      </c>
      <c r="J17" s="5">
        <v>80.5</v>
      </c>
      <c r="K17" s="5">
        <v>1.0083</v>
      </c>
      <c r="L17" s="5">
        <f>J17*K17</f>
        <v>81.16815</v>
      </c>
      <c r="M17" s="44">
        <f>L17*0.6+I17*0.4</f>
        <v>82.04553</v>
      </c>
      <c r="N17" s="5"/>
      <c r="O17" s="41" t="s">
        <v>24</v>
      </c>
    </row>
    <row r="18" ht="31.05" customHeight="1" spans="1:15">
      <c r="A18" s="20" t="s">
        <v>52</v>
      </c>
      <c r="B18" s="21" t="s">
        <v>53</v>
      </c>
      <c r="C18" s="22" t="s">
        <v>27</v>
      </c>
      <c r="D18" s="4">
        <v>83</v>
      </c>
      <c r="E18" s="4">
        <v>83</v>
      </c>
      <c r="F18" s="4">
        <v>83</v>
      </c>
      <c r="G18" s="23">
        <f>(D18+E18+F18)/3</f>
        <v>83</v>
      </c>
      <c r="H18" s="24">
        <v>0.9924</v>
      </c>
      <c r="I18" s="43">
        <f>G18*H18</f>
        <v>82.3692</v>
      </c>
      <c r="J18" s="5">
        <v>81</v>
      </c>
      <c r="K18" s="5">
        <v>1.0083</v>
      </c>
      <c r="L18" s="5">
        <f>J18*K18</f>
        <v>81.6723</v>
      </c>
      <c r="M18" s="44">
        <f>L18*0.6+I18*0.4</f>
        <v>81.95106</v>
      </c>
      <c r="N18" s="5"/>
      <c r="O18" s="41" t="s">
        <v>24</v>
      </c>
    </row>
    <row r="19" ht="31.05" customHeight="1" spans="1:15">
      <c r="A19" s="20" t="s">
        <v>54</v>
      </c>
      <c r="B19" s="21" t="s">
        <v>55</v>
      </c>
      <c r="C19" s="22" t="s">
        <v>27</v>
      </c>
      <c r="D19" s="4">
        <v>83</v>
      </c>
      <c r="E19" s="4">
        <v>83</v>
      </c>
      <c r="F19" s="4">
        <v>80</v>
      </c>
      <c r="G19" s="23">
        <f>(D19+E19+F19)/3</f>
        <v>82</v>
      </c>
      <c r="H19" s="24">
        <v>0.9924</v>
      </c>
      <c r="I19" s="43">
        <f>G19*H19</f>
        <v>81.3768</v>
      </c>
      <c r="J19" s="5">
        <v>81</v>
      </c>
      <c r="K19" s="5">
        <v>1.0083</v>
      </c>
      <c r="L19" s="5">
        <f>J19*K19</f>
        <v>81.6723</v>
      </c>
      <c r="M19" s="44">
        <f>L19*0.6+I19*0.4</f>
        <v>81.5541</v>
      </c>
      <c r="N19" s="5"/>
      <c r="O19" s="41" t="s">
        <v>24</v>
      </c>
    </row>
    <row r="20" ht="31.05" customHeight="1" spans="1:15">
      <c r="A20" s="20" t="s">
        <v>56</v>
      </c>
      <c r="B20" s="21" t="s">
        <v>57</v>
      </c>
      <c r="C20" s="22" t="s">
        <v>27</v>
      </c>
      <c r="D20" s="4">
        <v>80</v>
      </c>
      <c r="E20" s="4">
        <v>81</v>
      </c>
      <c r="F20" s="4">
        <v>81</v>
      </c>
      <c r="G20" s="23">
        <f>(D20+E20+F20)/3</f>
        <v>80.6666666666667</v>
      </c>
      <c r="H20" s="24">
        <v>0.9924</v>
      </c>
      <c r="I20" s="43">
        <f>G20*H20</f>
        <v>80.0536</v>
      </c>
      <c r="J20" s="5">
        <v>81.5</v>
      </c>
      <c r="K20" s="5">
        <v>1.0083</v>
      </c>
      <c r="L20" s="5">
        <f>J20*K20</f>
        <v>82.17645</v>
      </c>
      <c r="M20" s="44">
        <f>L20*0.6+I20*0.4</f>
        <v>81.32731</v>
      </c>
      <c r="N20" s="5"/>
      <c r="O20" s="41" t="s">
        <v>24</v>
      </c>
    </row>
    <row r="21" ht="31.05" customHeight="1" spans="1:15">
      <c r="A21" s="20" t="s">
        <v>58</v>
      </c>
      <c r="B21" s="21" t="s">
        <v>59</v>
      </c>
      <c r="C21" s="22" t="s">
        <v>27</v>
      </c>
      <c r="D21" s="4">
        <v>81</v>
      </c>
      <c r="E21" s="4">
        <v>79</v>
      </c>
      <c r="F21" s="4">
        <v>80</v>
      </c>
      <c r="G21" s="23">
        <f>(D21+E21+F21)/3</f>
        <v>80</v>
      </c>
      <c r="H21" s="24">
        <v>0.9924</v>
      </c>
      <c r="I21" s="43">
        <f>G21*H21</f>
        <v>79.392</v>
      </c>
      <c r="J21" s="5">
        <v>81.5</v>
      </c>
      <c r="K21" s="5">
        <v>1.0083</v>
      </c>
      <c r="L21" s="5">
        <f>J21*K21</f>
        <v>82.17645</v>
      </c>
      <c r="M21" s="44">
        <f>L21*0.6+I21*0.4</f>
        <v>81.06267</v>
      </c>
      <c r="N21" s="5"/>
      <c r="O21" s="41" t="s">
        <v>24</v>
      </c>
    </row>
    <row r="22" ht="27.6" customHeight="1" spans="1:15">
      <c r="A22" s="20" t="s">
        <v>60</v>
      </c>
      <c r="B22" s="25" t="s">
        <v>61</v>
      </c>
      <c r="C22" s="22" t="s">
        <v>27</v>
      </c>
      <c r="D22" s="4">
        <v>84</v>
      </c>
      <c r="E22" s="4">
        <v>82</v>
      </c>
      <c r="F22" s="4">
        <v>79</v>
      </c>
      <c r="G22" s="23">
        <f>(D22+E22+F22)/3</f>
        <v>81.6666666666667</v>
      </c>
      <c r="H22" s="24">
        <v>0.9924</v>
      </c>
      <c r="I22" s="43">
        <f>G22*H22</f>
        <v>81.046</v>
      </c>
      <c r="J22" s="5">
        <v>80</v>
      </c>
      <c r="K22" s="5">
        <v>1.0083</v>
      </c>
      <c r="L22" s="5">
        <f>J22*K22</f>
        <v>80.664</v>
      </c>
      <c r="M22" s="44">
        <f>L22*0.6+I22*0.4</f>
        <v>80.8168</v>
      </c>
      <c r="N22" s="5"/>
      <c r="O22" s="41" t="s">
        <v>24</v>
      </c>
    </row>
    <row r="23" ht="27.6" customHeight="1" spans="1:15">
      <c r="A23" s="20" t="s">
        <v>62</v>
      </c>
      <c r="B23" s="21" t="s">
        <v>63</v>
      </c>
      <c r="C23" s="22" t="s">
        <v>27</v>
      </c>
      <c r="D23" s="4">
        <v>82</v>
      </c>
      <c r="E23" s="4">
        <v>82</v>
      </c>
      <c r="F23" s="4">
        <v>80</v>
      </c>
      <c r="G23" s="23">
        <f>(D23+E23+F23)/3</f>
        <v>81.3333333333333</v>
      </c>
      <c r="H23" s="24">
        <v>0.9924</v>
      </c>
      <c r="I23" s="43">
        <f>G23*H23</f>
        <v>80.7152</v>
      </c>
      <c r="J23" s="5">
        <v>80</v>
      </c>
      <c r="K23" s="5">
        <v>1.0083</v>
      </c>
      <c r="L23" s="5">
        <f>J23*K23</f>
        <v>80.664</v>
      </c>
      <c r="M23" s="44">
        <f>L23*0.6+I23*0.4</f>
        <v>80.68448</v>
      </c>
      <c r="N23" s="5"/>
      <c r="O23" s="41" t="s">
        <v>24</v>
      </c>
    </row>
    <row r="24" ht="27.6" customHeight="1" spans="1:15">
      <c r="A24" s="20" t="s">
        <v>64</v>
      </c>
      <c r="B24" s="21" t="s">
        <v>65</v>
      </c>
      <c r="C24" s="22" t="s">
        <v>27</v>
      </c>
      <c r="D24" s="4">
        <v>80</v>
      </c>
      <c r="E24" s="4">
        <v>75</v>
      </c>
      <c r="F24" s="4">
        <v>82</v>
      </c>
      <c r="G24" s="23">
        <f>(D24+E24+F24)/3</f>
        <v>79</v>
      </c>
      <c r="H24" s="24">
        <v>0.9924</v>
      </c>
      <c r="I24" s="43">
        <f>G24*H24</f>
        <v>78.3996</v>
      </c>
      <c r="J24" s="5">
        <v>80</v>
      </c>
      <c r="K24" s="5">
        <v>1.0083</v>
      </c>
      <c r="L24" s="5">
        <f>J24*K24</f>
        <v>80.664</v>
      </c>
      <c r="M24" s="44">
        <f>L24*0.6+I24*0.4</f>
        <v>79.75824</v>
      </c>
      <c r="N24" s="5"/>
      <c r="O24" s="41" t="s">
        <v>24</v>
      </c>
    </row>
    <row r="25" ht="27.6" customHeight="1" spans="1:15">
      <c r="A25" s="26" t="s">
        <v>66</v>
      </c>
      <c r="B25" s="27" t="s">
        <v>67</v>
      </c>
      <c r="C25" s="28" t="s">
        <v>68</v>
      </c>
      <c r="D25" s="29">
        <v>90</v>
      </c>
      <c r="E25" s="29">
        <v>87</v>
      </c>
      <c r="F25" s="29">
        <v>85</v>
      </c>
      <c r="G25" s="30">
        <f>AVERAGE(D25:F25)</f>
        <v>87.3333333333333</v>
      </c>
      <c r="H25" s="30">
        <v>1.0081</v>
      </c>
      <c r="I25" s="30">
        <f>G25*H25</f>
        <v>88.0407333333333</v>
      </c>
      <c r="J25" s="30">
        <v>92.5</v>
      </c>
      <c r="K25" s="30">
        <v>0.9914</v>
      </c>
      <c r="L25" s="30">
        <f>J25*K25</f>
        <v>91.7045</v>
      </c>
      <c r="M25" s="30">
        <f>L25*0.6+I25*0.4</f>
        <v>90.2389933333333</v>
      </c>
      <c r="N25" s="45" t="s">
        <v>17</v>
      </c>
      <c r="O25" s="41" t="s">
        <v>18</v>
      </c>
    </row>
    <row r="26" ht="27.6" customHeight="1" spans="1:15">
      <c r="A26" s="26" t="s">
        <v>69</v>
      </c>
      <c r="B26" s="27" t="s">
        <v>70</v>
      </c>
      <c r="C26" s="28" t="s">
        <v>68</v>
      </c>
      <c r="D26" s="29">
        <v>70</v>
      </c>
      <c r="E26" s="29">
        <v>85</v>
      </c>
      <c r="F26" s="29">
        <v>88</v>
      </c>
      <c r="G26" s="30">
        <f>AVERAGE(D26:F26)</f>
        <v>81</v>
      </c>
      <c r="H26" s="30">
        <v>1.0081</v>
      </c>
      <c r="I26" s="30">
        <f>G26*H26</f>
        <v>81.6561</v>
      </c>
      <c r="J26" s="30">
        <v>90</v>
      </c>
      <c r="K26" s="30">
        <v>0.9914</v>
      </c>
      <c r="L26" s="30">
        <f>J26*K26</f>
        <v>89.226</v>
      </c>
      <c r="M26" s="30">
        <f>L26*0.6+I26*0.4</f>
        <v>86.19804</v>
      </c>
      <c r="N26" s="45" t="s">
        <v>17</v>
      </c>
      <c r="O26" s="41" t="s">
        <v>18</v>
      </c>
    </row>
    <row r="27" ht="27.6" customHeight="1" spans="1:15">
      <c r="A27" s="26" t="s">
        <v>71</v>
      </c>
      <c r="B27" s="27" t="s">
        <v>72</v>
      </c>
      <c r="C27" s="28" t="s">
        <v>68</v>
      </c>
      <c r="D27" s="29">
        <v>90</v>
      </c>
      <c r="E27" s="29">
        <v>85</v>
      </c>
      <c r="F27" s="29">
        <v>85</v>
      </c>
      <c r="G27" s="30">
        <f>AVERAGE(D27:F27)</f>
        <v>86.6666666666667</v>
      </c>
      <c r="H27" s="30">
        <v>1.0081</v>
      </c>
      <c r="I27" s="30">
        <f>G27*H27</f>
        <v>87.3686666666667</v>
      </c>
      <c r="J27" s="30">
        <v>85</v>
      </c>
      <c r="K27" s="30">
        <v>0.9914</v>
      </c>
      <c r="L27" s="30">
        <f>J27*K27</f>
        <v>84.269</v>
      </c>
      <c r="M27" s="30">
        <f>L27*0.6+I27*0.4</f>
        <v>85.5088666666667</v>
      </c>
      <c r="N27" s="45" t="s">
        <v>17</v>
      </c>
      <c r="O27" s="41" t="s">
        <v>21</v>
      </c>
    </row>
    <row r="28" ht="27.6" customHeight="1" spans="1:15">
      <c r="A28" s="26" t="s">
        <v>73</v>
      </c>
      <c r="B28" s="27" t="s">
        <v>74</v>
      </c>
      <c r="C28" s="28" t="s">
        <v>68</v>
      </c>
      <c r="D28" s="29">
        <v>95</v>
      </c>
      <c r="E28" s="29">
        <v>86</v>
      </c>
      <c r="F28" s="29">
        <v>80</v>
      </c>
      <c r="G28" s="30">
        <f>AVERAGE(D28:F28)</f>
        <v>87</v>
      </c>
      <c r="H28" s="30">
        <v>1.0081</v>
      </c>
      <c r="I28" s="30">
        <f>G28*H28</f>
        <v>87.7047</v>
      </c>
      <c r="J28" s="30">
        <v>83.5</v>
      </c>
      <c r="K28" s="30">
        <v>0.9914</v>
      </c>
      <c r="L28" s="30">
        <f>J28*K28</f>
        <v>82.7819</v>
      </c>
      <c r="M28" s="30">
        <f>L28*0.6+I28*0.4</f>
        <v>84.75102</v>
      </c>
      <c r="N28" s="45" t="s">
        <v>17</v>
      </c>
      <c r="O28" s="41" t="s">
        <v>21</v>
      </c>
    </row>
    <row r="29" ht="27.6" customHeight="1" spans="1:15">
      <c r="A29" s="26" t="s">
        <v>75</v>
      </c>
      <c r="B29" s="27" t="s">
        <v>76</v>
      </c>
      <c r="C29" s="28" t="s">
        <v>68</v>
      </c>
      <c r="D29" s="29">
        <v>90</v>
      </c>
      <c r="E29" s="29">
        <v>81</v>
      </c>
      <c r="F29" s="29">
        <v>79</v>
      </c>
      <c r="G29" s="30">
        <f>AVERAGE(D29:F29)</f>
        <v>83.3333333333333</v>
      </c>
      <c r="H29" s="30">
        <v>1.0081</v>
      </c>
      <c r="I29" s="30">
        <f>G29*H29</f>
        <v>84.0083333333333</v>
      </c>
      <c r="J29" s="30">
        <v>85</v>
      </c>
      <c r="K29" s="30">
        <v>0.9914</v>
      </c>
      <c r="L29" s="30">
        <f>J29*K29</f>
        <v>84.269</v>
      </c>
      <c r="M29" s="30">
        <f>L29*0.6+I29*0.4</f>
        <v>84.1647333333333</v>
      </c>
      <c r="N29" s="45" t="s">
        <v>17</v>
      </c>
      <c r="O29" s="41" t="s">
        <v>21</v>
      </c>
    </row>
    <row r="30" ht="27.6" customHeight="1" spans="1:15">
      <c r="A30" s="26" t="s">
        <v>77</v>
      </c>
      <c r="B30" s="27" t="s">
        <v>78</v>
      </c>
      <c r="C30" s="28" t="s">
        <v>68</v>
      </c>
      <c r="D30" s="29">
        <v>90</v>
      </c>
      <c r="E30" s="29">
        <v>79</v>
      </c>
      <c r="F30" s="29">
        <v>80</v>
      </c>
      <c r="G30" s="30">
        <f>AVERAGE(D30:F30)</f>
        <v>83</v>
      </c>
      <c r="H30" s="30">
        <v>1.0081</v>
      </c>
      <c r="I30" s="30">
        <f>G30*H30</f>
        <v>83.6723</v>
      </c>
      <c r="J30" s="30">
        <v>84.5</v>
      </c>
      <c r="K30" s="30">
        <v>0.9914</v>
      </c>
      <c r="L30" s="30">
        <f>J30*K30</f>
        <v>83.7733</v>
      </c>
      <c r="M30" s="30">
        <f>L30*0.6+I30*0.4</f>
        <v>83.7329</v>
      </c>
      <c r="N30" s="45" t="s">
        <v>17</v>
      </c>
      <c r="O30" s="41" t="s">
        <v>21</v>
      </c>
    </row>
    <row r="31" ht="27.6" customHeight="1" spans="1:15">
      <c r="A31" s="26" t="s">
        <v>79</v>
      </c>
      <c r="B31" s="27" t="s">
        <v>80</v>
      </c>
      <c r="C31" s="28" t="s">
        <v>68</v>
      </c>
      <c r="D31" s="29">
        <v>85</v>
      </c>
      <c r="E31" s="29">
        <v>80</v>
      </c>
      <c r="F31" s="29">
        <v>95</v>
      </c>
      <c r="G31" s="30">
        <f>AVERAGE(D31:F31)</f>
        <v>86.6666666666667</v>
      </c>
      <c r="H31" s="30">
        <v>1.0081</v>
      </c>
      <c r="I31" s="30">
        <f>G31*H31</f>
        <v>87.3686666666667</v>
      </c>
      <c r="J31" s="30">
        <v>82</v>
      </c>
      <c r="K31" s="30">
        <v>0.9914</v>
      </c>
      <c r="L31" s="30">
        <f>J31*K31</f>
        <v>81.2948</v>
      </c>
      <c r="M31" s="30">
        <f>L31*0.6+I31*0.4</f>
        <v>83.7243466666667</v>
      </c>
      <c r="N31" s="45" t="s">
        <v>17</v>
      </c>
      <c r="O31" s="41" t="s">
        <v>21</v>
      </c>
    </row>
    <row r="32" ht="27.6" customHeight="1" spans="1:15">
      <c r="A32" s="26" t="s">
        <v>81</v>
      </c>
      <c r="B32" s="27" t="s">
        <v>82</v>
      </c>
      <c r="C32" s="28" t="s">
        <v>68</v>
      </c>
      <c r="D32" s="29">
        <v>80</v>
      </c>
      <c r="E32" s="29">
        <v>84</v>
      </c>
      <c r="F32" s="29">
        <v>80</v>
      </c>
      <c r="G32" s="30">
        <f>AVERAGE(D32:F32)</f>
        <v>81.3333333333333</v>
      </c>
      <c r="H32" s="30">
        <v>1.0081</v>
      </c>
      <c r="I32" s="30">
        <f>G32*H32</f>
        <v>81.9921333333333</v>
      </c>
      <c r="J32" s="30">
        <v>85.5</v>
      </c>
      <c r="K32" s="30">
        <v>0.9914</v>
      </c>
      <c r="L32" s="30">
        <f>J32*K32</f>
        <v>84.7647</v>
      </c>
      <c r="M32" s="30">
        <f>L32*0.6+I32*0.4</f>
        <v>83.6556733333333</v>
      </c>
      <c r="N32" s="45" t="s">
        <v>17</v>
      </c>
      <c r="O32" s="41" t="s">
        <v>24</v>
      </c>
    </row>
    <row r="33" ht="27.6" customHeight="1" spans="1:15">
      <c r="A33" s="26" t="s">
        <v>83</v>
      </c>
      <c r="B33" s="27" t="s">
        <v>84</v>
      </c>
      <c r="C33" s="28" t="s">
        <v>68</v>
      </c>
      <c r="D33" s="29">
        <v>80</v>
      </c>
      <c r="E33" s="29">
        <v>82</v>
      </c>
      <c r="F33" s="29">
        <v>83</v>
      </c>
      <c r="G33" s="30">
        <f>AVERAGE(D33:F33)</f>
        <v>81.6666666666667</v>
      </c>
      <c r="H33" s="30">
        <v>1.0081</v>
      </c>
      <c r="I33" s="30">
        <f>G33*H33</f>
        <v>82.3281666666667</v>
      </c>
      <c r="J33" s="30">
        <v>84.5</v>
      </c>
      <c r="K33" s="30">
        <v>0.9914</v>
      </c>
      <c r="L33" s="30">
        <f>J33*K33</f>
        <v>83.7733</v>
      </c>
      <c r="M33" s="30">
        <f>L33*0.6+I33*0.4</f>
        <v>83.1952466666667</v>
      </c>
      <c r="N33" s="45" t="s">
        <v>17</v>
      </c>
      <c r="O33" s="41" t="s">
        <v>24</v>
      </c>
    </row>
    <row r="34" ht="27.6" customHeight="1" spans="1:15">
      <c r="A34" s="26" t="s">
        <v>85</v>
      </c>
      <c r="B34" s="27" t="s">
        <v>86</v>
      </c>
      <c r="C34" s="28" t="s">
        <v>68</v>
      </c>
      <c r="D34" s="29">
        <v>85</v>
      </c>
      <c r="E34" s="29">
        <v>83</v>
      </c>
      <c r="F34" s="29">
        <v>85</v>
      </c>
      <c r="G34" s="30">
        <f>AVERAGE(D34:F34)</f>
        <v>84.3333333333333</v>
      </c>
      <c r="H34" s="30">
        <v>1.0081</v>
      </c>
      <c r="I34" s="30">
        <f>G34*H34</f>
        <v>85.0164333333333</v>
      </c>
      <c r="J34" s="30">
        <v>82</v>
      </c>
      <c r="K34" s="30">
        <v>0.9914</v>
      </c>
      <c r="L34" s="30">
        <f>J34*K34</f>
        <v>81.2948</v>
      </c>
      <c r="M34" s="30">
        <f>L34*0.6+I34*0.4</f>
        <v>82.7834533333333</v>
      </c>
      <c r="N34" s="45" t="s">
        <v>17</v>
      </c>
      <c r="O34" s="41" t="s">
        <v>24</v>
      </c>
    </row>
    <row r="35" ht="27.6" customHeight="1" spans="1:15">
      <c r="A35" s="20" t="s">
        <v>87</v>
      </c>
      <c r="B35" s="21" t="s">
        <v>88</v>
      </c>
      <c r="C35" s="31" t="s">
        <v>68</v>
      </c>
      <c r="D35" s="32">
        <v>80</v>
      </c>
      <c r="E35" s="32">
        <v>82</v>
      </c>
      <c r="F35" s="32">
        <v>78</v>
      </c>
      <c r="G35" s="33">
        <f>AVERAGE(D35:F35)</f>
        <v>80</v>
      </c>
      <c r="H35" s="34">
        <v>1.0081</v>
      </c>
      <c r="I35" s="43">
        <f>G35*H35</f>
        <v>80.648</v>
      </c>
      <c r="J35" s="46">
        <v>82.5</v>
      </c>
      <c r="K35" s="46">
        <v>0.9914</v>
      </c>
      <c r="L35" s="5">
        <f>J35*K35</f>
        <v>81.7905</v>
      </c>
      <c r="M35" s="44">
        <f>L35*0.6+I35*0.4</f>
        <v>81.3335</v>
      </c>
      <c r="N35" s="46"/>
      <c r="O35" s="41" t="s">
        <v>24</v>
      </c>
    </row>
    <row r="36" ht="27.6" customHeight="1" spans="1:15">
      <c r="A36" s="20" t="s">
        <v>89</v>
      </c>
      <c r="B36" s="35" t="s">
        <v>90</v>
      </c>
      <c r="C36" s="31" t="s">
        <v>68</v>
      </c>
      <c r="D36" s="32">
        <v>75</v>
      </c>
      <c r="E36" s="32">
        <v>77</v>
      </c>
      <c r="F36" s="32">
        <v>75</v>
      </c>
      <c r="G36" s="33">
        <f>AVERAGE(D36:F36)</f>
        <v>75.6666666666667</v>
      </c>
      <c r="H36" s="34">
        <v>1.0081</v>
      </c>
      <c r="I36" s="43">
        <f>G36*H36</f>
        <v>76.2795666666667</v>
      </c>
      <c r="J36" s="46">
        <v>84</v>
      </c>
      <c r="K36" s="46">
        <v>0.9914</v>
      </c>
      <c r="L36" s="5">
        <f>J36*K36</f>
        <v>83.2776</v>
      </c>
      <c r="M36" s="44">
        <f>L36*0.6+I36*0.4</f>
        <v>80.4783866666667</v>
      </c>
      <c r="N36" s="46"/>
      <c r="O36" s="41" t="s">
        <v>24</v>
      </c>
    </row>
    <row r="37" ht="27.6" customHeight="1" spans="1:15">
      <c r="A37" s="20" t="s">
        <v>91</v>
      </c>
      <c r="B37" s="21" t="s">
        <v>92</v>
      </c>
      <c r="C37" s="31" t="s">
        <v>68</v>
      </c>
      <c r="D37" s="32">
        <v>75</v>
      </c>
      <c r="E37" s="32">
        <v>76</v>
      </c>
      <c r="F37" s="32">
        <v>78</v>
      </c>
      <c r="G37" s="33">
        <f>AVERAGE(D37:F37)</f>
        <v>76.3333333333333</v>
      </c>
      <c r="H37" s="34">
        <v>1.0081</v>
      </c>
      <c r="I37" s="43">
        <f>G37*H37</f>
        <v>76.9516333333333</v>
      </c>
      <c r="J37" s="46">
        <v>83</v>
      </c>
      <c r="K37" s="46">
        <v>0.9914</v>
      </c>
      <c r="L37" s="5">
        <f>J37*K37</f>
        <v>82.2862</v>
      </c>
      <c r="M37" s="44">
        <f>L37*0.6+I37*0.4</f>
        <v>80.1523733333333</v>
      </c>
      <c r="N37" s="46"/>
      <c r="O37" s="41" t="s">
        <v>24</v>
      </c>
    </row>
    <row r="38" ht="27.6" customHeight="1" spans="1:15">
      <c r="A38" s="20" t="s">
        <v>93</v>
      </c>
      <c r="B38" s="36" t="s">
        <v>94</v>
      </c>
      <c r="C38" s="31" t="s">
        <v>68</v>
      </c>
      <c r="D38" s="32">
        <v>75</v>
      </c>
      <c r="E38" s="32">
        <v>78</v>
      </c>
      <c r="F38" s="32">
        <v>78</v>
      </c>
      <c r="G38" s="33">
        <f>AVERAGE(D38:F38)</f>
        <v>77</v>
      </c>
      <c r="H38" s="34">
        <v>1.0081</v>
      </c>
      <c r="I38" s="43">
        <f>G38*H38</f>
        <v>77.6237</v>
      </c>
      <c r="J38" s="46">
        <v>80.5</v>
      </c>
      <c r="K38" s="46">
        <v>0.9914</v>
      </c>
      <c r="L38" s="5">
        <f>J38*K38</f>
        <v>79.8077</v>
      </c>
      <c r="M38" s="44">
        <f>L38*0.6+I38*0.4</f>
        <v>78.9341</v>
      </c>
      <c r="N38" s="46"/>
      <c r="O38" s="41" t="s">
        <v>24</v>
      </c>
    </row>
    <row r="39" ht="27.6" customHeight="1" spans="1:15">
      <c r="A39" s="20" t="s">
        <v>95</v>
      </c>
      <c r="B39" s="21" t="s">
        <v>96</v>
      </c>
      <c r="C39" s="31" t="s">
        <v>68</v>
      </c>
      <c r="D39" s="32">
        <v>60</v>
      </c>
      <c r="E39" s="32">
        <v>73</v>
      </c>
      <c r="F39" s="32">
        <v>70</v>
      </c>
      <c r="G39" s="33">
        <f>AVERAGE(D39:F39)</f>
        <v>67.6666666666667</v>
      </c>
      <c r="H39" s="34">
        <v>1.0081</v>
      </c>
      <c r="I39" s="43">
        <f>G39*H39</f>
        <v>68.2147666666667</v>
      </c>
      <c r="J39" s="46">
        <v>81.5</v>
      </c>
      <c r="K39" s="46">
        <v>0.9914</v>
      </c>
      <c r="L39" s="5">
        <f>J39*K39</f>
        <v>80.7991</v>
      </c>
      <c r="M39" s="44">
        <f>L39*0.6+I39*0.4</f>
        <v>75.7653666666667</v>
      </c>
      <c r="N39" s="46"/>
      <c r="O39" s="41" t="s">
        <v>24</v>
      </c>
    </row>
    <row r="40" ht="27.6" customHeight="1" spans="1:15">
      <c r="A40" s="26" t="s">
        <v>97</v>
      </c>
      <c r="B40" s="27" t="s">
        <v>98</v>
      </c>
      <c r="C40" s="28" t="s">
        <v>68</v>
      </c>
      <c r="D40" s="29">
        <v>70</v>
      </c>
      <c r="E40" s="29">
        <v>70</v>
      </c>
      <c r="F40" s="29">
        <v>75</v>
      </c>
      <c r="G40" s="30">
        <f>AVERAGE(D40:F40)</f>
        <v>71.6666666666667</v>
      </c>
      <c r="H40" s="30">
        <v>1.0081</v>
      </c>
      <c r="I40" s="30">
        <f>G40*H40</f>
        <v>72.2471666666667</v>
      </c>
      <c r="J40" s="30">
        <v>78.5</v>
      </c>
      <c r="K40" s="30">
        <v>0.9914</v>
      </c>
      <c r="L40" s="30">
        <f>J40*K40</f>
        <v>77.8249</v>
      </c>
      <c r="M40" s="30">
        <f>L40*0.6+I40*0.4</f>
        <v>75.5938066666667</v>
      </c>
      <c r="N40" s="47" t="s">
        <v>99</v>
      </c>
      <c r="O40" s="41" t="s">
        <v>24</v>
      </c>
    </row>
    <row r="42" spans="7:7">
      <c r="G42">
        <v>82.15</v>
      </c>
    </row>
  </sheetData>
  <autoFilter ref="A1:O40">
    <extLst/>
  </autoFilter>
  <sortState ref="A2:O42">
    <sortCondition ref="C2"/>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セツズイ</cp:lastModifiedBy>
  <dcterms:created xsi:type="dcterms:W3CDTF">2023-09-19T09:31:00Z</dcterms:created>
  <dcterms:modified xsi:type="dcterms:W3CDTF">2023-09-20T01:57:50Z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9FFB7BB4D0A0443CACEF0C6CDDF31BF0_13</vt:lpwstr>
  </property>
  <property fmtid="{D5CDD505-2E9C-101B-9397-08002B2CF9AE}" pid="3" name="KSOProductBuildVer">
    <vt:lpwstr>2052-12.1.0.15374</vt:lpwstr>
  </property>
</Properties>
</file>